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380" windowHeight="75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List1!$B$4:$W$4</definedName>
  </definedNames>
  <calcPr calcId="124519"/>
</workbook>
</file>

<file path=xl/calcChain.xml><?xml version="1.0" encoding="utf-8"?>
<calcChain xmlns="http://schemas.openxmlformats.org/spreadsheetml/2006/main">
  <c r="T8" i="1"/>
  <c r="T5"/>
  <c r="T7"/>
  <c r="T12"/>
  <c r="T10"/>
  <c r="T11"/>
  <c r="T9"/>
  <c r="Q8"/>
  <c r="Q10"/>
  <c r="Q6"/>
  <c r="Q12"/>
  <c r="Q9"/>
  <c r="Q7"/>
  <c r="Q5"/>
  <c r="Q11"/>
  <c r="T6"/>
  <c r="K5"/>
  <c r="K11"/>
  <c r="K9"/>
  <c r="K8"/>
  <c r="K12"/>
  <c r="K6"/>
  <c r="K10"/>
  <c r="K7"/>
  <c r="H5"/>
  <c r="H11"/>
  <c r="H9"/>
  <c r="H8"/>
  <c r="H12"/>
  <c r="H6"/>
  <c r="H10"/>
  <c r="H7"/>
  <c r="P5"/>
  <c r="P11"/>
  <c r="P9"/>
  <c r="R9" s="1"/>
  <c r="P8"/>
  <c r="P12"/>
  <c r="P6"/>
  <c r="P10"/>
  <c r="P7"/>
  <c r="R7" s="1"/>
  <c r="G5"/>
  <c r="I5" s="1"/>
  <c r="G11"/>
  <c r="G9"/>
  <c r="G8"/>
  <c r="G12"/>
  <c r="I12" s="1"/>
  <c r="G6"/>
  <c r="G10"/>
  <c r="G7"/>
  <c r="R10"/>
  <c r="I6"/>
  <c r="I7" l="1"/>
  <c r="R11"/>
  <c r="V11" s="1"/>
  <c r="V7"/>
  <c r="R5"/>
  <c r="R6"/>
  <c r="V6" s="1"/>
  <c r="V5"/>
  <c r="R8"/>
  <c r="V12"/>
  <c r="V10"/>
  <c r="I8"/>
  <c r="I9"/>
  <c r="V9" s="1"/>
  <c r="V8"/>
</calcChain>
</file>

<file path=xl/sharedStrings.xml><?xml version="1.0" encoding="utf-8"?>
<sst xmlns="http://schemas.openxmlformats.org/spreadsheetml/2006/main" count="45" uniqueCount="39">
  <si>
    <t>Jméno</t>
  </si>
  <si>
    <t>Pes</t>
  </si>
  <si>
    <t>Chyby</t>
  </si>
  <si>
    <t>Odm.</t>
  </si>
  <si>
    <t>Čas</t>
  </si>
  <si>
    <t>Tr.b.</t>
  </si>
  <si>
    <t>T.b.čas</t>
  </si>
  <si>
    <t>Tr.cel.</t>
  </si>
  <si>
    <t>Zn.</t>
  </si>
  <si>
    <t>Poř.</t>
  </si>
  <si>
    <t>Tr.b</t>
  </si>
  <si>
    <t>Zn</t>
  </si>
  <si>
    <t>Poř</t>
  </si>
  <si>
    <t>Tr. cel.</t>
  </si>
  <si>
    <t>Umístění</t>
  </si>
  <si>
    <t>Rychl.</t>
  </si>
  <si>
    <t>JUMPING</t>
  </si>
  <si>
    <t>AGILITY</t>
  </si>
  <si>
    <t>Mistrovství CHP v agility</t>
  </si>
  <si>
    <t>Vavřincová Kamila</t>
  </si>
  <si>
    <t>Argo z Majklovy Zahrady</t>
  </si>
  <si>
    <t>Meiblees z Dašického zátiší</t>
  </si>
  <si>
    <t>Standartní čas</t>
  </si>
  <si>
    <t>Délka tratě</t>
  </si>
  <si>
    <t>HOP SEM-HOP TAM 1.6.2013 Sezemice</t>
  </si>
  <si>
    <t>Kovácsová Julie</t>
  </si>
  <si>
    <t xml:space="preserve"> </t>
  </si>
  <si>
    <t>Hosmanová Nikola</t>
  </si>
  <si>
    <t>Zack z Dašického zátiší</t>
  </si>
  <si>
    <t>Doležalová Hana</t>
  </si>
  <si>
    <t>Qip z Dašického zátiší</t>
  </si>
  <si>
    <t>Růžičková Kateřina</t>
  </si>
  <si>
    <t>Palmirra Lukato Gold</t>
  </si>
  <si>
    <t>Veselý Rostislav</t>
  </si>
  <si>
    <t>Airin Porta Moravia</t>
  </si>
  <si>
    <t>Galová Anna</t>
  </si>
  <si>
    <t>Arri Acacia Hill</t>
  </si>
  <si>
    <t>Trauškeová Marie</t>
  </si>
  <si>
    <t>Arlin Preberry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</si>
</sst>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" xfId="0" applyFont="1" applyBorder="1"/>
    <xf numFmtId="0" fontId="0" fillId="0" borderId="20" xfId="0" applyFont="1" applyFill="1" applyBorder="1" applyProtection="1"/>
    <xf numFmtId="0" fontId="4" fillId="0" borderId="20" xfId="0" applyFont="1" applyFill="1" applyBorder="1" applyProtection="1"/>
    <xf numFmtId="0" fontId="1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2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0" fillId="0" borderId="0" xfId="0" applyNumberFormat="1"/>
    <xf numFmtId="0" fontId="1" fillId="0" borderId="2" xfId="0" applyNumberFormat="1" applyFont="1" applyBorder="1"/>
    <xf numFmtId="0" fontId="1" fillId="0" borderId="13" xfId="0" applyNumberFormat="1" applyFont="1" applyBorder="1"/>
    <xf numFmtId="0" fontId="2" fillId="0" borderId="16" xfId="0" applyNumberFormat="1" applyFont="1" applyBorder="1"/>
    <xf numFmtId="0" fontId="1" fillId="0" borderId="1" xfId="0" applyNumberFormat="1" applyFont="1" applyBorder="1"/>
    <xf numFmtId="0" fontId="1" fillId="0" borderId="7" xfId="0" applyNumberFormat="1" applyFont="1" applyBorder="1"/>
    <xf numFmtId="0" fontId="1" fillId="0" borderId="0" xfId="0" applyNumberFormat="1" applyFont="1" applyBorder="1"/>
    <xf numFmtId="0" fontId="3" fillId="0" borderId="0" xfId="0" applyFont="1"/>
    <xf numFmtId="0" fontId="0" fillId="0" borderId="20" xfId="0" applyFill="1" applyBorder="1" applyProtection="1"/>
    <xf numFmtId="0" fontId="4" fillId="0" borderId="30" xfId="0" applyFont="1" applyFill="1" applyBorder="1" applyProtection="1"/>
    <xf numFmtId="0" fontId="0" fillId="0" borderId="0" xfId="0" applyFill="1" applyProtection="1"/>
    <xf numFmtId="0" fontId="4" fillId="0" borderId="0" xfId="0" applyFont="1" applyFill="1" applyProtection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28"/>
  <sheetViews>
    <sheetView tabSelected="1" topLeftCell="A2" workbookViewId="0">
      <selection activeCell="W13" sqref="W13"/>
    </sheetView>
  </sheetViews>
  <sheetFormatPr defaultRowHeight="12.75"/>
  <cols>
    <col min="1" max="1" width="1.140625" customWidth="1"/>
    <col min="2" max="2" width="17.7109375" customWidth="1"/>
    <col min="3" max="3" width="24.85546875" customWidth="1"/>
    <col min="4" max="4" width="4.85546875" customWidth="1"/>
    <col min="5" max="5" width="4.28515625" customWidth="1"/>
    <col min="6" max="6" width="7.42578125" style="34" customWidth="1"/>
    <col min="7" max="7" width="6" customWidth="1"/>
    <col min="8" max="8" width="6.85546875" customWidth="1"/>
    <col min="9" max="9" width="5.7109375" customWidth="1"/>
    <col min="10" max="10" width="3.42578125" hidden="1" customWidth="1"/>
    <col min="11" max="11" width="5" customWidth="1"/>
    <col min="12" max="12" width="3.28515625" hidden="1" customWidth="1"/>
    <col min="13" max="13" width="3.7109375" customWidth="1"/>
    <col min="14" max="14" width="3.5703125" customWidth="1"/>
    <col min="15" max="15" width="6.7109375" style="34" customWidth="1"/>
    <col min="16" max="16" width="5.28515625" customWidth="1"/>
    <col min="17" max="17" width="7.140625" customWidth="1"/>
    <col min="18" max="18" width="5.42578125" customWidth="1"/>
    <col min="19" max="19" width="4.140625" hidden="1" customWidth="1"/>
    <col min="20" max="20" width="5" customWidth="1"/>
    <col min="21" max="21" width="4" hidden="1" customWidth="1"/>
    <col min="22" max="22" width="6.5703125" customWidth="1"/>
    <col min="23" max="23" width="4.42578125" customWidth="1"/>
  </cols>
  <sheetData>
    <row r="1" spans="2:23" ht="13.5" thickBot="1"/>
    <row r="2" spans="2:23">
      <c r="B2" s="19" t="s">
        <v>24</v>
      </c>
      <c r="C2" s="2"/>
      <c r="D2" s="2"/>
      <c r="E2" s="22" t="s">
        <v>18</v>
      </c>
      <c r="F2" s="35"/>
      <c r="G2" s="2"/>
      <c r="H2" s="2"/>
      <c r="I2" s="2"/>
      <c r="J2" s="2"/>
      <c r="K2" s="2"/>
      <c r="L2" s="2"/>
      <c r="M2" s="25"/>
      <c r="N2" s="2"/>
      <c r="O2" s="35"/>
      <c r="P2" s="2"/>
      <c r="Q2" s="2"/>
      <c r="R2" s="2"/>
      <c r="S2" s="2"/>
      <c r="T2" s="2"/>
      <c r="U2" s="2"/>
      <c r="V2" s="2"/>
      <c r="W2" s="3"/>
    </row>
    <row r="3" spans="2:23" ht="13.5" thickBot="1">
      <c r="B3" s="13"/>
      <c r="C3" s="14"/>
      <c r="D3" s="16" t="s">
        <v>16</v>
      </c>
      <c r="E3" s="14"/>
      <c r="F3" s="36"/>
      <c r="G3" s="14"/>
      <c r="H3" s="14"/>
      <c r="I3" s="14"/>
      <c r="J3" s="14"/>
      <c r="K3" s="14"/>
      <c r="L3" s="14"/>
      <c r="M3" s="26" t="s">
        <v>17</v>
      </c>
      <c r="N3" s="14"/>
      <c r="O3" s="36"/>
      <c r="P3" s="14"/>
      <c r="Q3" s="14"/>
      <c r="R3" s="14"/>
      <c r="S3" s="14"/>
      <c r="T3" s="14"/>
      <c r="U3" s="14"/>
      <c r="V3" s="14"/>
      <c r="W3" s="15"/>
    </row>
    <row r="4" spans="2:23" ht="13.5" thickBot="1">
      <c r="B4" s="17" t="s">
        <v>0</v>
      </c>
      <c r="C4" s="18" t="s">
        <v>1</v>
      </c>
      <c r="D4" s="18" t="s">
        <v>2</v>
      </c>
      <c r="E4" s="18" t="s">
        <v>3</v>
      </c>
      <c r="F4" s="37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15</v>
      </c>
      <c r="L4" s="20" t="s">
        <v>9</v>
      </c>
      <c r="M4" s="27" t="s">
        <v>2</v>
      </c>
      <c r="N4" s="18" t="s">
        <v>3</v>
      </c>
      <c r="O4" s="37" t="s">
        <v>4</v>
      </c>
      <c r="P4" s="18" t="s">
        <v>10</v>
      </c>
      <c r="Q4" s="18" t="s">
        <v>6</v>
      </c>
      <c r="R4" s="18" t="s">
        <v>7</v>
      </c>
      <c r="S4" s="18" t="s">
        <v>11</v>
      </c>
      <c r="T4" s="18" t="s">
        <v>15</v>
      </c>
      <c r="U4" s="20" t="s">
        <v>12</v>
      </c>
      <c r="V4" s="30" t="s">
        <v>13</v>
      </c>
      <c r="W4" s="21" t="s">
        <v>14</v>
      </c>
    </row>
    <row r="5" spans="2:23">
      <c r="B5" s="23" t="s">
        <v>19</v>
      </c>
      <c r="C5" s="43" t="s">
        <v>21</v>
      </c>
      <c r="D5" s="1"/>
      <c r="E5" s="1"/>
      <c r="F5" s="38">
        <v>45.19</v>
      </c>
      <c r="G5" s="4">
        <f>(D5+E5)*5</f>
        <v>0</v>
      </c>
      <c r="H5" s="4">
        <f>IF($F5-$D$27&lt;0,0,$F5-$D$27)</f>
        <v>1.1899999999999977</v>
      </c>
      <c r="I5" s="4">
        <f>G5+H5</f>
        <v>1.1899999999999977</v>
      </c>
      <c r="J5" s="1"/>
      <c r="K5" s="4">
        <f>$D$28/F5</f>
        <v>3.7618942243859261</v>
      </c>
      <c r="L5" s="8"/>
      <c r="M5" s="28"/>
      <c r="N5" s="1"/>
      <c r="O5" s="38">
        <v>53.97</v>
      </c>
      <c r="P5" s="4">
        <f>(M5+N5)*5</f>
        <v>0</v>
      </c>
      <c r="Q5" s="4">
        <f>IF($O5-$E$27&lt;0,0,$O5-$E$27)</f>
        <v>0</v>
      </c>
      <c r="R5" s="4">
        <f>P5+Q5</f>
        <v>0</v>
      </c>
      <c r="S5" s="1"/>
      <c r="T5" s="4">
        <f>$E$28/O5</f>
        <v>3.1869557161385957</v>
      </c>
      <c r="U5" s="8"/>
      <c r="V5" s="31">
        <f>I5+R5</f>
        <v>1.1899999999999977</v>
      </c>
      <c r="W5" s="10">
        <v>1</v>
      </c>
    </row>
    <row r="6" spans="2:23">
      <c r="B6" s="42" t="s">
        <v>33</v>
      </c>
      <c r="C6" s="24" t="s">
        <v>34</v>
      </c>
      <c r="D6" s="1"/>
      <c r="E6" s="1"/>
      <c r="F6" s="38">
        <v>36.69</v>
      </c>
      <c r="G6" s="4">
        <f>(D6+E6)*5</f>
        <v>0</v>
      </c>
      <c r="H6" s="4">
        <f>IF($F6-$D$27&lt;0,0,$F6-$D$27)</f>
        <v>0</v>
      </c>
      <c r="I6" s="4">
        <f>G6+H6</f>
        <v>0</v>
      </c>
      <c r="J6" s="1"/>
      <c r="K6" s="4">
        <f>$D$28/F6</f>
        <v>4.6334150994821481</v>
      </c>
      <c r="L6" s="8"/>
      <c r="M6" s="28">
        <v>2</v>
      </c>
      <c r="N6" s="1"/>
      <c r="O6" s="38">
        <v>43.95</v>
      </c>
      <c r="P6" s="4">
        <f>(M6+N6)*5</f>
        <v>10</v>
      </c>
      <c r="Q6" s="4">
        <f>IF($O6-$E$27&lt;0,0,$O6-$E$27)</f>
        <v>0</v>
      </c>
      <c r="R6" s="4">
        <f>P6+Q6</f>
        <v>10</v>
      </c>
      <c r="S6" s="1"/>
      <c r="T6" s="4">
        <f>$D$28/O6</f>
        <v>3.8680318543799772</v>
      </c>
      <c r="U6" s="8"/>
      <c r="V6" s="31">
        <f>I6+R6</f>
        <v>10</v>
      </c>
      <c r="W6" s="10">
        <v>2</v>
      </c>
    </row>
    <row r="7" spans="2:23">
      <c r="B7" s="42" t="s">
        <v>35</v>
      </c>
      <c r="C7" s="24" t="s">
        <v>36</v>
      </c>
      <c r="D7" s="1">
        <v>1</v>
      </c>
      <c r="E7" s="1"/>
      <c r="F7" s="38">
        <v>43.55</v>
      </c>
      <c r="G7" s="4">
        <f>(D7+E7)*5</f>
        <v>5</v>
      </c>
      <c r="H7" s="4">
        <f>IF($F7-$D$27&lt;0,0,$F7-$D$27)</f>
        <v>0</v>
      </c>
      <c r="I7" s="4">
        <f>G7+H7</f>
        <v>5</v>
      </c>
      <c r="J7" s="1"/>
      <c r="K7" s="4">
        <f>$D$28/F7</f>
        <v>3.9035591274397246</v>
      </c>
      <c r="L7" s="8"/>
      <c r="M7" s="28"/>
      <c r="N7" s="1">
        <v>1</v>
      </c>
      <c r="O7" s="38">
        <v>52.16</v>
      </c>
      <c r="P7" s="4">
        <f>(M7+N7)*5</f>
        <v>5</v>
      </c>
      <c r="Q7" s="4">
        <f>IF($O7-$E$27&lt;0,0,$O7-$E$27)</f>
        <v>0</v>
      </c>
      <c r="R7" s="4">
        <f>P7+Q7</f>
        <v>5</v>
      </c>
      <c r="S7" s="1"/>
      <c r="T7" s="4">
        <f>$E$28/O7</f>
        <v>3.2975460122699389</v>
      </c>
      <c r="U7" s="8"/>
      <c r="V7" s="31">
        <f>I7+R7</f>
        <v>10</v>
      </c>
      <c r="W7" s="10">
        <v>3</v>
      </c>
    </row>
    <row r="8" spans="2:23">
      <c r="B8" s="42" t="s">
        <v>25</v>
      </c>
      <c r="C8" s="24" t="s">
        <v>20</v>
      </c>
      <c r="D8" s="1">
        <v>2</v>
      </c>
      <c r="E8" s="1">
        <v>1</v>
      </c>
      <c r="F8" s="38">
        <v>46.49</v>
      </c>
      <c r="G8" s="4">
        <f>(D8+E8)*5</f>
        <v>15</v>
      </c>
      <c r="H8" s="4">
        <f>IF($F8-$D$27&lt;0,0,$F8-$D$27)</f>
        <v>2.490000000000002</v>
      </c>
      <c r="I8" s="4">
        <f>G8+H8</f>
        <v>17.490000000000002</v>
      </c>
      <c r="J8" s="1"/>
      <c r="K8" s="4">
        <f>$D$28/F8</f>
        <v>3.6567003656700363</v>
      </c>
      <c r="L8" s="8" t="s">
        <v>26</v>
      </c>
      <c r="M8" s="28">
        <v>2</v>
      </c>
      <c r="N8" s="1"/>
      <c r="O8" s="38">
        <v>45.41</v>
      </c>
      <c r="P8" s="4">
        <f>(M8+N8)*5</f>
        <v>10</v>
      </c>
      <c r="Q8" s="4">
        <f>IF($O8-$E$27&lt;0,0,$O8-$E$27)</f>
        <v>0</v>
      </c>
      <c r="R8" s="4">
        <f>P8+Q8</f>
        <v>10</v>
      </c>
      <c r="S8" s="1"/>
      <c r="T8" s="4">
        <f>$E$28/O8</f>
        <v>3.7877119577185643</v>
      </c>
      <c r="U8" s="8"/>
      <c r="V8" s="31">
        <f>I8+R8</f>
        <v>27.490000000000002</v>
      </c>
      <c r="W8" s="10">
        <v>4</v>
      </c>
    </row>
    <row r="9" spans="2:23">
      <c r="B9" s="44" t="s">
        <v>27</v>
      </c>
      <c r="C9" s="45" t="s">
        <v>28</v>
      </c>
      <c r="D9" s="1"/>
      <c r="E9" s="1"/>
      <c r="F9" s="38">
        <v>60.67</v>
      </c>
      <c r="G9" s="4">
        <f>(D9+E9)*5</f>
        <v>0</v>
      </c>
      <c r="H9" s="4">
        <f>IF($F9-$D$27&lt;0,0,$F9-$D$27)</f>
        <v>16.670000000000002</v>
      </c>
      <c r="I9" s="4">
        <f>G9+H9</f>
        <v>16.670000000000002</v>
      </c>
      <c r="J9" s="1"/>
      <c r="K9" s="4">
        <f>$D$28/F9</f>
        <v>2.8020438437448489</v>
      </c>
      <c r="L9" s="8"/>
      <c r="M9" s="28"/>
      <c r="N9" s="1">
        <v>1</v>
      </c>
      <c r="O9" s="38">
        <v>78.760000000000005</v>
      </c>
      <c r="P9" s="4">
        <f>(M9+N9)*5</f>
        <v>5</v>
      </c>
      <c r="Q9" s="4">
        <f>IF($O9-$E$27&lt;0,0,$O9-$E$27)</f>
        <v>21.760000000000005</v>
      </c>
      <c r="R9" s="4">
        <f>P9+Q9</f>
        <v>26.760000000000005</v>
      </c>
      <c r="S9" s="1"/>
      <c r="T9" s="4">
        <f>$E$28/O9</f>
        <v>2.1838496698831893</v>
      </c>
      <c r="U9" s="8"/>
      <c r="V9" s="31">
        <f>I9+R9</f>
        <v>43.430000000000007</v>
      </c>
      <c r="W9" s="10">
        <v>5</v>
      </c>
    </row>
    <row r="10" spans="2:23">
      <c r="B10" s="42" t="s">
        <v>31</v>
      </c>
      <c r="C10" s="24" t="s">
        <v>32</v>
      </c>
      <c r="D10" s="1"/>
      <c r="E10" s="1"/>
      <c r="F10" s="38"/>
      <c r="G10" s="4">
        <f>(D10+E10)*5</f>
        <v>0</v>
      </c>
      <c r="H10" s="4">
        <f>IF($F10-$D$27&lt;0,0,$F10-$D$27)</f>
        <v>0</v>
      </c>
      <c r="I10" s="4">
        <v>100</v>
      </c>
      <c r="J10" s="1"/>
      <c r="K10" s="4" t="e">
        <f>$D$28/F10</f>
        <v>#DIV/0!</v>
      </c>
      <c r="L10" s="8"/>
      <c r="M10" s="28"/>
      <c r="N10" s="1"/>
      <c r="O10" s="38">
        <v>57.42</v>
      </c>
      <c r="P10" s="4">
        <f>(M10+N10)*5</f>
        <v>0</v>
      </c>
      <c r="Q10" s="4">
        <f>IF($O10-$E$27&lt;0,0,$O10-$E$27)</f>
        <v>0.42000000000000171</v>
      </c>
      <c r="R10" s="4">
        <f>P10+Q10</f>
        <v>0.42000000000000171</v>
      </c>
      <c r="S10" s="1"/>
      <c r="T10" s="4">
        <f>$E$28/O10</f>
        <v>2.9954719609892022</v>
      </c>
      <c r="U10" s="8"/>
      <c r="V10" s="31">
        <f>I10+R10</f>
        <v>100.42</v>
      </c>
      <c r="W10" s="10">
        <v>6</v>
      </c>
    </row>
    <row r="11" spans="2:23">
      <c r="B11" s="42" t="s">
        <v>29</v>
      </c>
      <c r="C11" s="24" t="s">
        <v>30</v>
      </c>
      <c r="D11" s="1"/>
      <c r="E11" s="1"/>
      <c r="F11" s="38"/>
      <c r="G11" s="4">
        <f>(D11+E11)*5</f>
        <v>0</v>
      </c>
      <c r="H11" s="4">
        <f>IF($F11-$D$27&lt;0,0,$F11-$D$27)</f>
        <v>0</v>
      </c>
      <c r="I11" s="4">
        <v>100</v>
      </c>
      <c r="J11" s="1"/>
      <c r="K11" s="4" t="e">
        <f>$D$28/F11</f>
        <v>#DIV/0!</v>
      </c>
      <c r="L11" s="8"/>
      <c r="M11" s="28"/>
      <c r="N11" s="1"/>
      <c r="O11" s="38">
        <v>69.45</v>
      </c>
      <c r="P11" s="4">
        <f>(M11+N11)*5</f>
        <v>0</v>
      </c>
      <c r="Q11" s="4">
        <f>IF($O11-$E$27&lt;0,0,$O11-$E$27)</f>
        <v>12.450000000000003</v>
      </c>
      <c r="R11" s="4">
        <f>P11+Q11</f>
        <v>12.450000000000003</v>
      </c>
      <c r="S11" s="1"/>
      <c r="T11" s="4">
        <f>$E$28/O11</f>
        <v>2.476601871850252</v>
      </c>
      <c r="U11" s="8"/>
      <c r="V11" s="31">
        <f>I11+R11</f>
        <v>112.45</v>
      </c>
      <c r="W11" s="10">
        <v>7</v>
      </c>
    </row>
    <row r="12" spans="2:23">
      <c r="B12" s="42" t="s">
        <v>37</v>
      </c>
      <c r="C12" s="24" t="s">
        <v>38</v>
      </c>
      <c r="D12" s="1">
        <v>3</v>
      </c>
      <c r="E12" s="1">
        <v>1</v>
      </c>
      <c r="F12" s="38">
        <v>44.06</v>
      </c>
      <c r="G12" s="4">
        <f>(D12+E12)*5</f>
        <v>20</v>
      </c>
      <c r="H12" s="4">
        <f>IF($F12-$D$27&lt;0,0,$F12-$D$27)</f>
        <v>6.0000000000002274E-2</v>
      </c>
      <c r="I12" s="4">
        <f>G12+H12</f>
        <v>20.060000000000002</v>
      </c>
      <c r="J12" s="1"/>
      <c r="K12" s="4">
        <f>$D$28/F12</f>
        <v>3.8583749432591916</v>
      </c>
      <c r="L12" s="8"/>
      <c r="M12" s="28"/>
      <c r="N12" s="1"/>
      <c r="O12" s="38"/>
      <c r="P12" s="4">
        <f>(M12+N12)*5</f>
        <v>0</v>
      </c>
      <c r="Q12" s="4">
        <f>IF($O12-$E$27&lt;0,0,$O12-$E$27)</f>
        <v>0</v>
      </c>
      <c r="R12" s="4">
        <v>100</v>
      </c>
      <c r="S12" s="1"/>
      <c r="T12" s="4" t="e">
        <f>$E$28/O12</f>
        <v>#DIV/0!</v>
      </c>
      <c r="U12" s="8"/>
      <c r="V12" s="31">
        <f>I12+R12</f>
        <v>120.06</v>
      </c>
      <c r="W12" s="10">
        <v>8</v>
      </c>
    </row>
    <row r="13" spans="2:23">
      <c r="B13" s="5"/>
      <c r="C13" s="1"/>
      <c r="D13" s="1"/>
      <c r="E13" s="1"/>
      <c r="F13" s="38"/>
      <c r="G13" s="1"/>
      <c r="H13" s="1"/>
      <c r="I13" s="1"/>
      <c r="J13" s="1"/>
      <c r="K13" s="1"/>
      <c r="L13" s="8"/>
      <c r="M13" s="28"/>
      <c r="N13" s="1"/>
      <c r="O13" s="38"/>
      <c r="P13" s="1"/>
      <c r="Q13" s="1"/>
      <c r="R13" s="1"/>
      <c r="S13" s="1"/>
      <c r="T13" s="1"/>
      <c r="U13" s="8"/>
      <c r="V13" s="32"/>
      <c r="W13" s="10"/>
    </row>
    <row r="14" spans="2:23">
      <c r="B14" s="5"/>
      <c r="C14" s="1"/>
      <c r="D14" s="1"/>
      <c r="E14" s="1"/>
      <c r="F14" s="38"/>
      <c r="G14" s="1"/>
      <c r="H14" s="1"/>
      <c r="I14" s="1"/>
      <c r="J14" s="1"/>
      <c r="K14" s="1"/>
      <c r="L14" s="8"/>
      <c r="M14" s="28"/>
      <c r="N14" s="1"/>
      <c r="O14" s="38"/>
      <c r="P14" s="1"/>
      <c r="Q14" s="1"/>
      <c r="R14" s="1"/>
      <c r="S14" s="1"/>
      <c r="T14" s="1"/>
      <c r="U14" s="8"/>
      <c r="V14" s="32"/>
      <c r="W14" s="10"/>
    </row>
    <row r="15" spans="2:23">
      <c r="B15" s="5"/>
      <c r="C15" s="1"/>
      <c r="D15" s="1"/>
      <c r="E15" s="1"/>
      <c r="F15" s="38"/>
      <c r="G15" s="1"/>
      <c r="H15" s="1"/>
      <c r="I15" s="1"/>
      <c r="J15" s="1"/>
      <c r="K15" s="1"/>
      <c r="L15" s="8"/>
      <c r="M15" s="28"/>
      <c r="N15" s="1"/>
      <c r="O15" s="38"/>
      <c r="P15" s="1"/>
      <c r="Q15" s="1"/>
      <c r="R15" s="1"/>
      <c r="S15" s="1"/>
      <c r="T15" s="1"/>
      <c r="U15" s="8"/>
      <c r="V15" s="32"/>
      <c r="W15" s="10"/>
    </row>
    <row r="16" spans="2:23">
      <c r="B16" s="5"/>
      <c r="C16" s="1"/>
      <c r="D16" s="1"/>
      <c r="E16" s="1"/>
      <c r="F16" s="38"/>
      <c r="G16" s="1"/>
      <c r="H16" s="1"/>
      <c r="I16" s="1"/>
      <c r="J16" s="1"/>
      <c r="K16" s="1"/>
      <c r="L16" s="8"/>
      <c r="M16" s="28"/>
      <c r="N16" s="1"/>
      <c r="O16" s="38"/>
      <c r="P16" s="1"/>
      <c r="Q16" s="1"/>
      <c r="R16" s="1"/>
      <c r="S16" s="1"/>
      <c r="T16" s="1"/>
      <c r="U16" s="8"/>
      <c r="V16" s="32"/>
      <c r="W16" s="10"/>
    </row>
    <row r="17" spans="2:23">
      <c r="B17" s="5"/>
      <c r="C17" s="1"/>
      <c r="D17" s="1"/>
      <c r="E17" s="1"/>
      <c r="F17" s="38"/>
      <c r="G17" s="1"/>
      <c r="H17" s="1"/>
      <c r="I17" s="1"/>
      <c r="J17" s="1"/>
      <c r="K17" s="1"/>
      <c r="L17" s="8"/>
      <c r="M17" s="28"/>
      <c r="N17" s="1"/>
      <c r="O17" s="38"/>
      <c r="P17" s="1"/>
      <c r="Q17" s="1"/>
      <c r="R17" s="1"/>
      <c r="S17" s="1"/>
      <c r="T17" s="1"/>
      <c r="U17" s="8"/>
      <c r="V17" s="32"/>
      <c r="W17" s="10"/>
    </row>
    <row r="18" spans="2:23">
      <c r="B18" s="5"/>
      <c r="C18" s="1"/>
      <c r="D18" s="1"/>
      <c r="E18" s="1"/>
      <c r="F18" s="38"/>
      <c r="G18" s="1"/>
      <c r="H18" s="1"/>
      <c r="I18" s="1"/>
      <c r="J18" s="1"/>
      <c r="K18" s="1"/>
      <c r="L18" s="8"/>
      <c r="M18" s="28"/>
      <c r="N18" s="1"/>
      <c r="O18" s="38"/>
      <c r="P18" s="1"/>
      <c r="Q18" s="1"/>
      <c r="R18" s="1"/>
      <c r="S18" s="1"/>
      <c r="T18" s="1"/>
      <c r="U18" s="8"/>
      <c r="V18" s="32"/>
      <c r="W18" s="10"/>
    </row>
    <row r="19" spans="2:23">
      <c r="B19" s="5"/>
      <c r="C19" s="1"/>
      <c r="D19" s="1"/>
      <c r="E19" s="1"/>
      <c r="F19" s="38"/>
      <c r="G19" s="1"/>
      <c r="H19" s="1"/>
      <c r="I19" s="1"/>
      <c r="J19" s="1"/>
      <c r="K19" s="1"/>
      <c r="L19" s="8"/>
      <c r="M19" s="28"/>
      <c r="N19" s="1"/>
      <c r="O19" s="38"/>
      <c r="P19" s="1"/>
      <c r="Q19" s="1"/>
      <c r="R19" s="1"/>
      <c r="S19" s="1"/>
      <c r="T19" s="1"/>
      <c r="U19" s="8"/>
      <c r="V19" s="32"/>
      <c r="W19" s="10"/>
    </row>
    <row r="20" spans="2:23">
      <c r="B20" s="5"/>
      <c r="C20" s="1"/>
      <c r="D20" s="1"/>
      <c r="E20" s="1"/>
      <c r="F20" s="38"/>
      <c r="G20" s="1"/>
      <c r="H20" s="1"/>
      <c r="I20" s="1"/>
      <c r="J20" s="1"/>
      <c r="K20" s="1"/>
      <c r="L20" s="8"/>
      <c r="M20" s="28"/>
      <c r="N20" s="1"/>
      <c r="O20" s="38"/>
      <c r="P20" s="1"/>
      <c r="Q20" s="1"/>
      <c r="R20" s="1"/>
      <c r="S20" s="1"/>
      <c r="T20" s="1"/>
      <c r="U20" s="8"/>
      <c r="V20" s="32"/>
      <c r="W20" s="10"/>
    </row>
    <row r="21" spans="2:23">
      <c r="B21" s="5"/>
      <c r="C21" s="1"/>
      <c r="D21" s="1"/>
      <c r="E21" s="1"/>
      <c r="F21" s="38"/>
      <c r="G21" s="1"/>
      <c r="H21" s="1"/>
      <c r="I21" s="1"/>
      <c r="J21" s="1"/>
      <c r="K21" s="1"/>
      <c r="L21" s="8"/>
      <c r="M21" s="28"/>
      <c r="N21" s="1"/>
      <c r="O21" s="38"/>
      <c r="P21" s="1"/>
      <c r="Q21" s="1"/>
      <c r="R21" s="1"/>
      <c r="S21" s="1"/>
      <c r="T21" s="1"/>
      <c r="U21" s="8"/>
      <c r="V21" s="32"/>
      <c r="W21" s="10"/>
    </row>
    <row r="22" spans="2:23">
      <c r="B22" s="5"/>
      <c r="C22" s="1"/>
      <c r="D22" s="1"/>
      <c r="E22" s="1"/>
      <c r="F22" s="38"/>
      <c r="G22" s="1"/>
      <c r="H22" s="1"/>
      <c r="I22" s="1"/>
      <c r="J22" s="1"/>
      <c r="K22" s="1"/>
      <c r="L22" s="8"/>
      <c r="M22" s="28"/>
      <c r="N22" s="1"/>
      <c r="O22" s="38"/>
      <c r="P22" s="1"/>
      <c r="Q22" s="1"/>
      <c r="R22" s="1"/>
      <c r="S22" s="1"/>
      <c r="T22" s="1"/>
      <c r="U22" s="8"/>
      <c r="V22" s="32"/>
      <c r="W22" s="10"/>
    </row>
    <row r="23" spans="2:23" ht="13.5" thickBot="1">
      <c r="B23" s="6"/>
      <c r="C23" s="7"/>
      <c r="D23" s="7"/>
      <c r="E23" s="7"/>
      <c r="F23" s="39"/>
      <c r="G23" s="7"/>
      <c r="H23" s="7"/>
      <c r="I23" s="7"/>
      <c r="J23" s="7"/>
      <c r="K23" s="7"/>
      <c r="L23" s="9"/>
      <c r="M23" s="29"/>
      <c r="N23" s="7"/>
      <c r="O23" s="39"/>
      <c r="P23" s="7"/>
      <c r="Q23" s="7"/>
      <c r="R23" s="7"/>
      <c r="S23" s="7"/>
      <c r="T23" s="7"/>
      <c r="U23" s="9"/>
      <c r="V23" s="33"/>
      <c r="W23" s="11"/>
    </row>
    <row r="24" spans="2:23">
      <c r="B24" s="12"/>
      <c r="C24" s="12"/>
      <c r="D24" s="12"/>
      <c r="E24" s="12"/>
      <c r="F24" s="40"/>
      <c r="G24" s="12"/>
      <c r="H24" s="12"/>
      <c r="I24" s="12"/>
      <c r="J24" s="12"/>
      <c r="K24" s="12"/>
      <c r="L24" s="12"/>
      <c r="M24" s="12"/>
      <c r="N24" s="12"/>
      <c r="O24" s="40"/>
      <c r="P24" s="12"/>
      <c r="Q24" s="12"/>
      <c r="R24" s="12"/>
      <c r="S24" s="12"/>
      <c r="T24" s="12"/>
      <c r="U24" s="12"/>
      <c r="V24" s="12"/>
      <c r="W24" s="12"/>
    </row>
    <row r="27" spans="2:23">
      <c r="C27" s="41" t="s">
        <v>22</v>
      </c>
      <c r="D27">
        <v>44</v>
      </c>
      <c r="E27">
        <v>57</v>
      </c>
    </row>
    <row r="28" spans="2:23">
      <c r="C28" t="s">
        <v>23</v>
      </c>
      <c r="D28">
        <v>170</v>
      </c>
      <c r="E28">
        <v>172</v>
      </c>
    </row>
  </sheetData>
  <autoFilter ref="B4:W4">
    <sortState ref="B5:W16">
      <sortCondition ref="V4"/>
    </sortState>
  </autoFilter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KOOPERATIVA, pojišťovna,a.s.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RNovotna5</dc:creator>
  <cp:lastModifiedBy>zuza</cp:lastModifiedBy>
  <cp:lastPrinted>2013-06-01T13:28:37Z</cp:lastPrinted>
  <dcterms:created xsi:type="dcterms:W3CDTF">2009-05-06T04:42:59Z</dcterms:created>
  <dcterms:modified xsi:type="dcterms:W3CDTF">2013-06-01T13:30:53Z</dcterms:modified>
</cp:coreProperties>
</file>